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90" i="1" l="1"/>
  <c r="I90" i="1"/>
  <c r="J90" i="1"/>
  <c r="K90" i="1"/>
  <c r="G90" i="1"/>
  <c r="L27" i="1"/>
  <c r="L29" i="1" l="1"/>
  <c r="L31" i="1"/>
  <c r="L30" i="1"/>
  <c r="H89" i="1"/>
  <c r="I89" i="1"/>
  <c r="J89" i="1"/>
  <c r="K89" i="1"/>
  <c r="G89" i="1"/>
  <c r="H85" i="1"/>
  <c r="I85" i="1"/>
  <c r="J85" i="1"/>
  <c r="K85" i="1"/>
  <c r="G85" i="1"/>
  <c r="I76" i="1"/>
  <c r="I75" i="1" s="1"/>
  <c r="J76" i="1"/>
  <c r="J75" i="1" s="1"/>
  <c r="K76" i="1"/>
  <c r="K75" i="1" s="1"/>
  <c r="H76" i="1"/>
  <c r="G76" i="1"/>
  <c r="H77" i="1"/>
  <c r="I77" i="1"/>
  <c r="J77" i="1"/>
  <c r="K77" i="1"/>
  <c r="G77" i="1"/>
  <c r="L58" i="1"/>
  <c r="H75" i="1" l="1"/>
  <c r="L73" i="1"/>
  <c r="L53" i="1"/>
  <c r="L22" i="1"/>
  <c r="L54" i="1" l="1"/>
  <c r="G75" i="1"/>
  <c r="H83" i="1"/>
  <c r="I83" i="1"/>
  <c r="J83" i="1"/>
  <c r="K83" i="1"/>
  <c r="H86" i="1" l="1"/>
  <c r="I86" i="1"/>
  <c r="J86" i="1"/>
  <c r="K86" i="1"/>
  <c r="G86" i="1"/>
  <c r="L18" i="1"/>
  <c r="G83" i="1" l="1"/>
  <c r="L16" i="1"/>
  <c r="L90" i="1" s="1"/>
  <c r="L14" i="1" l="1"/>
  <c r="L83" i="1" s="1"/>
  <c r="H95" i="1" l="1"/>
  <c r="I95" i="1"/>
  <c r="J95" i="1"/>
  <c r="K95" i="1"/>
  <c r="H98" i="1"/>
  <c r="I98" i="1"/>
  <c r="J98" i="1"/>
  <c r="K98" i="1"/>
  <c r="H97" i="1"/>
  <c r="I97" i="1"/>
  <c r="J97" i="1"/>
  <c r="K97" i="1"/>
  <c r="G97" i="1"/>
  <c r="G98" i="1"/>
  <c r="G95" i="1"/>
  <c r="L95" i="1" l="1"/>
  <c r="H94" i="1"/>
  <c r="I94" i="1"/>
  <c r="J94" i="1"/>
  <c r="K94" i="1"/>
  <c r="G94" i="1"/>
  <c r="H93" i="1"/>
  <c r="I93" i="1"/>
  <c r="J93" i="1"/>
  <c r="K93" i="1"/>
  <c r="G93" i="1"/>
  <c r="H91" i="1"/>
  <c r="I91" i="1"/>
  <c r="J91" i="1"/>
  <c r="K91" i="1"/>
  <c r="G91" i="1"/>
  <c r="H87" i="1"/>
  <c r="I87" i="1"/>
  <c r="J87" i="1"/>
  <c r="K87" i="1"/>
  <c r="G87" i="1"/>
  <c r="L49" i="1" l="1"/>
  <c r="L37" i="1"/>
  <c r="L94" i="1" s="1"/>
  <c r="L38" i="1"/>
  <c r="L70" i="1"/>
  <c r="L97" i="1" s="1"/>
  <c r="L69" i="1"/>
  <c r="L68" i="1"/>
  <c r="L98" i="1" l="1"/>
  <c r="L60" i="1"/>
  <c r="L74" i="1"/>
  <c r="L72" i="1"/>
  <c r="L51" i="1"/>
  <c r="L47" i="1" l="1"/>
  <c r="L46" i="1"/>
  <c r="L45" i="1"/>
  <c r="L43" i="1"/>
  <c r="L42" i="1"/>
  <c r="L41" i="1"/>
  <c r="L36" i="1"/>
  <c r="L35" i="1"/>
  <c r="L91" i="1" s="1"/>
  <c r="L34" i="1"/>
  <c r="L33" i="1"/>
  <c r="L28" i="1"/>
  <c r="L26" i="1"/>
  <c r="L24" i="1"/>
  <c r="L21" i="1"/>
  <c r="L20" i="1"/>
  <c r="L17" i="1"/>
  <c r="L77" i="1" s="1"/>
  <c r="L15" i="1"/>
  <c r="L86" i="1" s="1"/>
  <c r="L89" i="1" l="1"/>
  <c r="L85" i="1"/>
  <c r="L93" i="1"/>
  <c r="L76" i="1"/>
  <c r="L75" i="1" s="1"/>
  <c r="L87" i="1"/>
</calcChain>
</file>

<file path=xl/sharedStrings.xml><?xml version="1.0" encoding="utf-8"?>
<sst xmlns="http://schemas.openxmlformats.org/spreadsheetml/2006/main" count="289" uniqueCount="143">
  <si>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</si>
  <si>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</si>
  <si>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</si>
  <si>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</si>
  <si>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</si>
  <si>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</si>
  <si>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</si>
  <si>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</si>
  <si>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</si>
  <si>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</si>
  <si>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</si>
  <si>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</si>
  <si>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</si>
  <si>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</si>
  <si>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</si>
  <si>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</si>
  <si>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</si>
  <si>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</si>
  <si>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</si>
  <si>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</si>
  <si>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</si>
  <si>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</si>
  <si>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</si>
  <si>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</si>
  <si>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</si>
  <si>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</si>
  <si>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</si>
  <si>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</si>
  <si>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</si>
  <si>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</si>
  <si>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</si>
  <si>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</si>
  <si>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</si>
  <si>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</si>
  <si>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</si>
  <si>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</si>
  <si>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</si>
  <si>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</si>
  <si>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</si>
  <si>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</si>
  <si>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</si>
  <si>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</si>
  <si>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</si>
  <si>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</si>
  <si>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</si>
  <si>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</si>
  <si>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</si>
  <si>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</si>
  <si>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</si>
  <si>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</si>
  <si>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</si>
  <si>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</si>
  <si>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</si>
  <si>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</si>
  <si>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</si>
  <si>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</si>
  <si>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</si>
  <si>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</si>
  <si>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</si>
  <si>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</si>
  <si>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</si>
  <si>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</si>
  <si>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</si>
  <si>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</si>
  <si>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</si>
  <si>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</si>
  <si>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</si>
  <si>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</si>
  <si>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</si>
  <si>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</si>
  <si>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</si>
  <si>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</si>
  <si>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</si>
  <si>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</si>
  <si>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</si>
  <si>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</si>
  <si>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</si>
  <si>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</si>
  <si>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</si>
  <si>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</si>
  <si>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</si>
  <si>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</si>
  <si>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</si>
  <si>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</si>
  <si>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</si>
  <si>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</si>
  <si>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</si>
  <si>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</si>
  <si>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</si>
  <si>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</si>
  <si>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</si>
  <si>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</si>
  <si>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</si>
  <si>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</si>
  <si>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</si>
  <si>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</si>
  <si>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</si>
  <si>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</si>
  <si>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</si>
  <si>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</si>
  <si>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</si>
  <si>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</si>
  <si>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</si>
  <si>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</si>
  <si>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</si>
  <si>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</si>
  <si>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</si>
  <si>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</si>
  <si>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</si>
  <si>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</si>
  <si>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</si>
  <si>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</si>
  <si>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</si>
  <si>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</si>
  <si>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</si>
  <si>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</si>
  <si>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</si>
  <si>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</si>
  <si>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</si>
  <si>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</si>
  <si>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</si>
  <si>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</si>
  <si>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</si>
  <si>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</si>
  <si>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</si>
  <si>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</si>
  <si>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</si>
  <si>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</si>
  <si>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</si>
  <si>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</si>
  <si>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</si>
  <si>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</si>
  <si>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</si>
  <si>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</si>
  <si>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</si>
  <si>
    <t>1.1.4.</t>
  </si>
  <si>
    <t>1.2 Развитие музейной сферы и краеведческой деятельности</t>
  </si>
  <si>
    <t>МКУ «Управление культуры, туризма и молодежной политики» (МАУК "МКДЦ")</t>
  </si>
  <si>
    <t>2026-2029</t>
  </si>
  <si>
    <t>1.4.5.</t>
  </si>
  <si>
    <t>Участие учащихся Суходольской ДМШ  в областных, Всероссийских и Международных фестивалях и конкурсах (пошив костюмов, приобретение инструментов, настройка инструментов, орг. взнос фестиваля, приобретение билетов)</t>
  </si>
  <si>
    <t>Участие учащихся Сергиевской ДШИ во Всероссийских и областных конкурсах и фестивалях (пошив костюмов, приобретение инструментов, настройка инструментов, орг. взнос фестиваля, приобретение билетов)</t>
  </si>
  <si>
    <t>Поощрение за лучшие концертные программы и выставки декоративно-прикладного творчества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</si>
</sst>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"/>
    <numFmt numFmtId="165" formatCode="0.00000"/>
    <numFmt numFmtId="166" formatCode="0.000000"/>
    <numFmt numFmtId="167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165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2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zoomScale="70" zoomScaleNormal="70" workbookViewId="0">
      <pane ySplit="10" topLeftCell="A11" activePane="bottomLeft" state="frozen"/>
      <selection pane="bottomLeft" activeCell="L76" sqref="A13:M77"/>
    </sheetView>
  </sheetViews>
  <sheetFormatPr defaultRowHeight="15" x14ac:dyDescent="0.25"/>
  <cols>
    <col min="1" max="1" width="7" style="7" customWidth="1"/>
    <col min="2" max="2" width="9.140625" style="7"/>
    <col min="3" max="3" width="18.5703125" style="7" customWidth="1"/>
    <col min="4" max="4" width="23.28515625" style="26" customWidth="1"/>
    <col min="5" max="5" width="9.42578125" style="7" customWidth="1"/>
    <col min="6" max="6" width="12.42578125" style="7" customWidth="1"/>
    <col min="7" max="7" width="18.85546875" style="7" customWidth="1"/>
    <col min="8" max="8" width="16.42578125" style="7" customWidth="1"/>
    <col min="9" max="9" width="16.5703125" style="7" customWidth="1"/>
    <col min="10" max="10" width="15.85546875" style="7" customWidth="1"/>
    <col min="11" max="12" width="16.5703125" style="7" customWidth="1"/>
    <col min="13" max="13" width="31.140625" style="7" customWidth="1"/>
    <col min="16" max="16" width="24.140625" customWidth="1"/>
  </cols>
  <sheetData>
    <row r="1" spans="1:13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x14ac:dyDescent="0.25">
      <c r="A3" s="64" t="s">
        <v>117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" customHeight="1" x14ac:dyDescent="0.25">
      <c r="A4" s="64" t="s">
        <v>118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64" t="s">
        <v>119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x14ac:dyDescent="0.25">
      <c r="A6" s="64" t="s">
        <v>120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56.25" customHeight="1" thickBot="1" x14ac:dyDescent="0.3">
      <c r="A8" s="65" t="s">
        <v>0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15.75" customHeight="1" thickBot="1" x14ac:dyDescent="0.3">
      <c r="A9" s="61" t="s">
        <v>1</v>
      </c>
      <c r="B9" s="35" t="s">
        <v>2</v>
      </c>
      <c r="C9" s="36"/>
      <c r="D9" s="35" t="s">
        <v>3</v>
      </c>
      <c r="E9" s="35" t="s">
        <v>4</v>
      </c>
      <c r="F9" s="35" t="s">
        <v>5</v>
      </c>
      <c r="G9" s="35"/>
      <c r="H9" s="35"/>
      <c r="I9" s="35"/>
      <c r="J9" s="35"/>
      <c r="K9" s="35"/>
      <c r="L9" s="35"/>
      <c r="M9" s="35" t="s">
        <v>6</v>
      </c>
    </row>
    <row r="10" spans="1:13" ht="39" thickBot="1" x14ac:dyDescent="0.3">
      <c r="A10" s="62"/>
      <c r="B10" s="36"/>
      <c r="C10" s="36"/>
      <c r="D10" s="35"/>
      <c r="E10" s="35"/>
      <c r="F10" s="2" t="s">
        <v>7</v>
      </c>
      <c r="G10" s="23" t="s">
        <v>8</v>
      </c>
      <c r="H10" s="29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35"/>
    </row>
    <row r="11" spans="1:13" ht="25.5" customHeight="1" thickBot="1" x14ac:dyDescent="0.3">
      <c r="A11" s="34" t="s">
        <v>14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5.75" thickBot="1" x14ac:dyDescent="0.3">
      <c r="A12" s="34" t="s">
        <v>15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25.5" customHeight="1" thickBot="1" x14ac:dyDescent="0.3">
      <c r="A13" s="66" t="s">
        <v>16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0.75" customHeight="1" thickBot="1" x14ac:dyDescent="0.3">
      <c r="A14" s="9" t="s">
        <v>17</v>
      </c>
      <c r="B14" s="35" t="s">
        <v>18</v>
      </c>
      <c r="C14" s="37"/>
      <c r="D14" s="2" t="s">
        <v>19</v>
      </c>
      <c r="E14" s="9" t="s">
        <v>20</v>
      </c>
      <c r="F14" s="2" t="s">
        <v>21</v>
      </c>
      <c r="G14" s="17">
        <v>25690.822660000002</v>
      </c>
      <c r="H14" s="11">
        <v>33260.525070000003</v>
      </c>
      <c r="I14" s="11">
        <v>34431.525070000003</v>
      </c>
      <c r="J14" s="11">
        <v>34431.525070000003</v>
      </c>
      <c r="K14" s="11">
        <v>34431.525070000003</v>
      </c>
      <c r="L14" s="11">
        <f>G14+H14+I14+J14+K14</f>
        <v>162245.92294000002</v>
      </c>
      <c r="M14" s="9" t="s">
        <v>22</v>
      </c>
    </row>
    <row r="15" spans="1:13" ht="89.25" customHeight="1" thickBot="1" x14ac:dyDescent="0.3">
      <c r="A15" s="61" t="s">
        <v>23</v>
      </c>
      <c r="B15" s="67" t="s">
        <v>24</v>
      </c>
      <c r="C15" s="68"/>
      <c r="D15" s="2" t="s">
        <v>111</v>
      </c>
      <c r="E15" s="9">
        <v>2025</v>
      </c>
      <c r="F15" s="2" t="s">
        <v>25</v>
      </c>
      <c r="G15" s="11">
        <v>153.84614999999999</v>
      </c>
      <c r="H15" s="11">
        <v>153.84614999999999</v>
      </c>
      <c r="I15" s="11">
        <v>0</v>
      </c>
      <c r="J15" s="11">
        <v>0</v>
      </c>
      <c r="K15" s="11">
        <v>0</v>
      </c>
      <c r="L15" s="11">
        <f>G15+H15+I15+J15+K15</f>
        <v>307.69229999999999</v>
      </c>
      <c r="M15" s="9" t="s">
        <v>26</v>
      </c>
    </row>
    <row r="16" spans="1:13" ht="85.5" customHeight="1" thickBot="1" x14ac:dyDescent="0.3">
      <c r="A16" s="62"/>
      <c r="B16" s="69"/>
      <c r="C16" s="70"/>
      <c r="D16" s="2" t="s">
        <v>134</v>
      </c>
      <c r="E16" s="9">
        <v>2025</v>
      </c>
      <c r="F16" s="2" t="s">
        <v>25</v>
      </c>
      <c r="G16" s="11">
        <v>153.84614999999999</v>
      </c>
      <c r="H16" s="11">
        <v>153.84614999999999</v>
      </c>
      <c r="I16" s="3">
        <v>0</v>
      </c>
      <c r="J16" s="3">
        <v>0</v>
      </c>
      <c r="K16" s="3">
        <v>0</v>
      </c>
      <c r="L16" s="11">
        <f>G16+H16+I16+J16+K16</f>
        <v>307.69229999999999</v>
      </c>
      <c r="M16" s="9" t="s">
        <v>26</v>
      </c>
    </row>
    <row r="17" spans="1:16" ht="101.25" customHeight="1" thickBot="1" x14ac:dyDescent="0.3">
      <c r="A17" s="2" t="s">
        <v>27</v>
      </c>
      <c r="B17" s="35" t="s">
        <v>28</v>
      </c>
      <c r="C17" s="36"/>
      <c r="D17" s="2" t="s">
        <v>19</v>
      </c>
      <c r="E17" s="9" t="s">
        <v>20</v>
      </c>
      <c r="F17" s="2" t="s">
        <v>25</v>
      </c>
      <c r="G17" s="3">
        <v>0</v>
      </c>
      <c r="H17" s="11">
        <v>76.923079999999999</v>
      </c>
      <c r="I17" s="3">
        <v>0</v>
      </c>
      <c r="J17" s="3">
        <v>0</v>
      </c>
      <c r="K17" s="3">
        <v>0</v>
      </c>
      <c r="L17" s="11">
        <f>G17+H17+I17+J17+K17</f>
        <v>76.923079999999999</v>
      </c>
      <c r="M17" s="9" t="s">
        <v>26</v>
      </c>
    </row>
    <row r="18" spans="1:16" ht="96.75" customHeight="1" thickBot="1" x14ac:dyDescent="0.3">
      <c r="A18" s="2" t="s">
        <v>135</v>
      </c>
      <c r="B18" s="35" t="s">
        <v>142</v>
      </c>
      <c r="C18" s="36"/>
      <c r="D18" s="2" t="s">
        <v>111</v>
      </c>
      <c r="E18" s="9">
        <v>2025</v>
      </c>
      <c r="F18" s="2" t="s">
        <v>25</v>
      </c>
      <c r="G18" s="3">
        <v>500</v>
      </c>
      <c r="H18" s="3">
        <v>0</v>
      </c>
      <c r="I18" s="3">
        <v>0</v>
      </c>
      <c r="J18" s="3">
        <v>0</v>
      </c>
      <c r="K18" s="3">
        <v>0</v>
      </c>
      <c r="L18" s="3">
        <f>G18+H18+I18+J18+K18</f>
        <v>500</v>
      </c>
      <c r="M18" s="9" t="s">
        <v>26</v>
      </c>
    </row>
    <row r="19" spans="1:16" ht="15.75" thickBot="1" x14ac:dyDescent="0.3">
      <c r="A19" s="42" t="s">
        <v>136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3"/>
      <c r="P19" s="12"/>
    </row>
    <row r="20" spans="1:16" ht="84" customHeight="1" thickBot="1" x14ac:dyDescent="0.3">
      <c r="A20" s="9" t="s">
        <v>29</v>
      </c>
      <c r="B20" s="35" t="s">
        <v>30</v>
      </c>
      <c r="C20" s="37"/>
      <c r="D20" s="2" t="s">
        <v>110</v>
      </c>
      <c r="E20" s="9" t="s">
        <v>20</v>
      </c>
      <c r="F20" s="2" t="s">
        <v>21</v>
      </c>
      <c r="G20" s="4">
        <v>4867.6673799999999</v>
      </c>
      <c r="H20" s="4">
        <v>5803.63951</v>
      </c>
      <c r="I20" s="18">
        <v>3500</v>
      </c>
      <c r="J20" s="18">
        <v>3500</v>
      </c>
      <c r="K20" s="18">
        <v>3500</v>
      </c>
      <c r="L20" s="18">
        <f>G20+H20+I20+J20+K20</f>
        <v>21171.30689</v>
      </c>
      <c r="M20" s="53" t="s">
        <v>26</v>
      </c>
    </row>
    <row r="21" spans="1:16" ht="113.25" customHeight="1" thickBot="1" x14ac:dyDescent="0.3">
      <c r="A21" s="53" t="s">
        <v>31</v>
      </c>
      <c r="B21" s="67" t="s">
        <v>32</v>
      </c>
      <c r="C21" s="48"/>
      <c r="D21" s="2" t="s">
        <v>110</v>
      </c>
      <c r="E21" s="9" t="s">
        <v>20</v>
      </c>
      <c r="F21" s="2" t="s">
        <v>21</v>
      </c>
      <c r="G21" s="3">
        <v>50</v>
      </c>
      <c r="H21" s="30">
        <v>20</v>
      </c>
      <c r="I21" s="3">
        <v>50</v>
      </c>
      <c r="J21" s="3">
        <v>50</v>
      </c>
      <c r="K21" s="3">
        <v>50</v>
      </c>
      <c r="L21" s="3">
        <f>G21+H21+I21+J21+K21</f>
        <v>220</v>
      </c>
      <c r="M21" s="54"/>
      <c r="P21" s="13"/>
    </row>
    <row r="22" spans="1:16" ht="113.25" customHeight="1" thickBot="1" x14ac:dyDescent="0.3">
      <c r="A22" s="56"/>
      <c r="B22" s="49"/>
      <c r="C22" s="51"/>
      <c r="D22" s="2" t="s">
        <v>137</v>
      </c>
      <c r="E22" s="9" t="s">
        <v>138</v>
      </c>
      <c r="F22" s="2" t="s">
        <v>21</v>
      </c>
      <c r="G22" s="3">
        <v>0</v>
      </c>
      <c r="H22" s="30">
        <v>0</v>
      </c>
      <c r="I22" s="3">
        <v>20</v>
      </c>
      <c r="J22" s="3">
        <v>20</v>
      </c>
      <c r="K22" s="3">
        <v>20</v>
      </c>
      <c r="L22" s="3">
        <f>G22+H22+I22+J22+K22</f>
        <v>60</v>
      </c>
      <c r="M22" s="56"/>
      <c r="P22" s="13"/>
    </row>
    <row r="23" spans="1:16" ht="15.75" thickBot="1" x14ac:dyDescent="0.3">
      <c r="A23" s="34" t="s">
        <v>33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6" ht="76.5" customHeight="1" thickBot="1" x14ac:dyDescent="0.3">
      <c r="A24" s="9" t="s">
        <v>34</v>
      </c>
      <c r="B24" s="35" t="s">
        <v>35</v>
      </c>
      <c r="C24" s="37"/>
      <c r="D24" s="2" t="s">
        <v>111</v>
      </c>
      <c r="E24" s="9" t="s">
        <v>20</v>
      </c>
      <c r="F24" s="2" t="s">
        <v>21</v>
      </c>
      <c r="G24" s="17">
        <v>66821.691430000006</v>
      </c>
      <c r="H24" s="32">
        <v>76581.954039999997</v>
      </c>
      <c r="I24" s="19">
        <v>50000</v>
      </c>
      <c r="J24" s="19">
        <v>50000</v>
      </c>
      <c r="K24" s="19">
        <v>50000</v>
      </c>
      <c r="L24" s="19">
        <f>G24+H24+I24+J24+K24</f>
        <v>293403.64546999999</v>
      </c>
      <c r="M24" s="9" t="s">
        <v>26</v>
      </c>
      <c r="P24" s="14"/>
    </row>
    <row r="25" spans="1:16" ht="15.75" thickBot="1" x14ac:dyDescent="0.3">
      <c r="A25" s="34" t="s">
        <v>36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6" ht="93" customHeight="1" thickBot="1" x14ac:dyDescent="0.3">
      <c r="A26" s="2" t="s">
        <v>37</v>
      </c>
      <c r="B26" s="35" t="s">
        <v>112</v>
      </c>
      <c r="C26" s="36"/>
      <c r="D26" s="2" t="s">
        <v>113</v>
      </c>
      <c r="E26" s="9" t="s">
        <v>20</v>
      </c>
      <c r="F26" s="2" t="s">
        <v>21</v>
      </c>
      <c r="G26" s="3">
        <v>50</v>
      </c>
      <c r="H26" s="30">
        <v>25</v>
      </c>
      <c r="I26" s="3">
        <v>50</v>
      </c>
      <c r="J26" s="3">
        <v>50</v>
      </c>
      <c r="K26" s="3">
        <v>50</v>
      </c>
      <c r="L26" s="3">
        <f t="shared" ref="L26:L31" si="0">G26+H26+I26+J26+K26</f>
        <v>225</v>
      </c>
      <c r="M26" s="53" t="s">
        <v>26</v>
      </c>
    </row>
    <row r="27" spans="1:16" ht="79.5" customHeight="1" thickBot="1" x14ac:dyDescent="0.3">
      <c r="A27" s="2" t="s">
        <v>38</v>
      </c>
      <c r="B27" s="35" t="s">
        <v>39</v>
      </c>
      <c r="C27" s="36"/>
      <c r="D27" s="2" t="s">
        <v>113</v>
      </c>
      <c r="E27" s="9" t="s">
        <v>20</v>
      </c>
      <c r="F27" s="2" t="s">
        <v>21</v>
      </c>
      <c r="G27" s="3">
        <v>45</v>
      </c>
      <c r="H27" s="3">
        <v>0</v>
      </c>
      <c r="I27" s="3">
        <v>0</v>
      </c>
      <c r="J27" s="3">
        <v>0</v>
      </c>
      <c r="K27" s="3">
        <v>0</v>
      </c>
      <c r="L27" s="3">
        <f t="shared" si="0"/>
        <v>45</v>
      </c>
      <c r="M27" s="54"/>
    </row>
    <row r="28" spans="1:16" ht="81" customHeight="1" thickBot="1" x14ac:dyDescent="0.3">
      <c r="A28" s="2" t="s">
        <v>40</v>
      </c>
      <c r="B28" s="35" t="s">
        <v>41</v>
      </c>
      <c r="C28" s="36"/>
      <c r="D28" s="2" t="s">
        <v>113</v>
      </c>
      <c r="E28" s="9" t="s">
        <v>20</v>
      </c>
      <c r="F28" s="2" t="s">
        <v>21</v>
      </c>
      <c r="G28" s="17">
        <v>30280.27794</v>
      </c>
      <c r="H28" s="19">
        <v>33500.165959999998</v>
      </c>
      <c r="I28" s="11">
        <v>25000</v>
      </c>
      <c r="J28" s="11">
        <v>25000</v>
      </c>
      <c r="K28" s="11">
        <v>25000</v>
      </c>
      <c r="L28" s="11">
        <f t="shared" si="0"/>
        <v>138780.44390000001</v>
      </c>
      <c r="M28" s="54"/>
    </row>
    <row r="29" spans="1:16" ht="78.75" customHeight="1" thickBot="1" x14ac:dyDescent="0.3">
      <c r="A29" s="2" t="s">
        <v>42</v>
      </c>
      <c r="B29" s="35" t="s">
        <v>43</v>
      </c>
      <c r="C29" s="36"/>
      <c r="D29" s="2" t="s">
        <v>113</v>
      </c>
      <c r="E29" s="9" t="s">
        <v>20</v>
      </c>
      <c r="F29" s="2" t="s">
        <v>21</v>
      </c>
      <c r="G29" s="3">
        <v>100</v>
      </c>
      <c r="H29" s="3">
        <v>0</v>
      </c>
      <c r="I29" s="3">
        <v>0</v>
      </c>
      <c r="J29" s="3">
        <v>0</v>
      </c>
      <c r="K29" s="3">
        <v>0</v>
      </c>
      <c r="L29" s="3">
        <f t="shared" si="0"/>
        <v>100</v>
      </c>
      <c r="M29" s="54"/>
      <c r="P29" s="15"/>
    </row>
    <row r="30" spans="1:16" ht="78.75" customHeight="1" thickBot="1" x14ac:dyDescent="0.3">
      <c r="A30" s="35" t="s">
        <v>139</v>
      </c>
      <c r="B30" s="35" t="s">
        <v>43</v>
      </c>
      <c r="C30" s="36"/>
      <c r="D30" s="35" t="s">
        <v>113</v>
      </c>
      <c r="E30" s="61">
        <v>2026</v>
      </c>
      <c r="F30" s="2" t="s">
        <v>21</v>
      </c>
      <c r="G30" s="3">
        <v>0</v>
      </c>
      <c r="H30" s="11">
        <v>83.333330000000004</v>
      </c>
      <c r="I30" s="3">
        <v>0</v>
      </c>
      <c r="J30" s="3">
        <v>0</v>
      </c>
      <c r="K30" s="3">
        <v>0</v>
      </c>
      <c r="L30" s="20">
        <f t="shared" si="0"/>
        <v>83.333330000000004</v>
      </c>
      <c r="M30" s="55"/>
      <c r="P30" s="15"/>
    </row>
    <row r="31" spans="1:16" ht="78.75" customHeight="1" thickBot="1" x14ac:dyDescent="0.3">
      <c r="A31" s="36"/>
      <c r="B31" s="36"/>
      <c r="C31" s="36"/>
      <c r="D31" s="36"/>
      <c r="E31" s="62"/>
      <c r="F31" s="2" t="s">
        <v>128</v>
      </c>
      <c r="G31" s="3"/>
      <c r="H31" s="3">
        <v>750</v>
      </c>
      <c r="I31" s="3">
        <v>0</v>
      </c>
      <c r="J31" s="3">
        <v>0</v>
      </c>
      <c r="K31" s="3">
        <v>0</v>
      </c>
      <c r="L31" s="3">
        <f t="shared" si="0"/>
        <v>750</v>
      </c>
      <c r="M31" s="56"/>
      <c r="P31" s="15"/>
    </row>
    <row r="32" spans="1:16" ht="15.75" thickBot="1" x14ac:dyDescent="0.3">
      <c r="A32" s="42" t="s">
        <v>44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3"/>
    </row>
    <row r="33" spans="1:16" ht="131.25" customHeight="1" thickBot="1" x14ac:dyDescent="0.3">
      <c r="A33" s="2" t="s">
        <v>45</v>
      </c>
      <c r="B33" s="35" t="s">
        <v>140</v>
      </c>
      <c r="C33" s="36"/>
      <c r="D33" s="2" t="s">
        <v>114</v>
      </c>
      <c r="E33" s="9" t="s">
        <v>20</v>
      </c>
      <c r="F33" s="9" t="s">
        <v>21</v>
      </c>
      <c r="G33" s="3">
        <v>50</v>
      </c>
      <c r="H33" s="3">
        <v>50</v>
      </c>
      <c r="I33" s="3">
        <v>50</v>
      </c>
      <c r="J33" s="3">
        <v>50</v>
      </c>
      <c r="K33" s="3">
        <v>50</v>
      </c>
      <c r="L33" s="3">
        <f t="shared" ref="L33:L38" si="1">G33+H33+I33+J33+K33</f>
        <v>250</v>
      </c>
      <c r="M33" s="53" t="s">
        <v>46</v>
      </c>
    </row>
    <row r="34" spans="1:16" ht="114.75" customHeight="1" thickBot="1" x14ac:dyDescent="0.3">
      <c r="A34" s="2" t="s">
        <v>47</v>
      </c>
      <c r="B34" s="57" t="s">
        <v>141</v>
      </c>
      <c r="C34" s="58"/>
      <c r="D34" s="2" t="s">
        <v>115</v>
      </c>
      <c r="E34" s="9" t="s">
        <v>20</v>
      </c>
      <c r="F34" s="9" t="s">
        <v>21</v>
      </c>
      <c r="G34" s="3">
        <v>50</v>
      </c>
      <c r="H34" s="3">
        <v>50</v>
      </c>
      <c r="I34" s="3">
        <v>50</v>
      </c>
      <c r="J34" s="3">
        <v>50</v>
      </c>
      <c r="K34" s="3">
        <v>50</v>
      </c>
      <c r="L34" s="3">
        <f t="shared" si="1"/>
        <v>250</v>
      </c>
      <c r="M34" s="54"/>
    </row>
    <row r="35" spans="1:16" ht="81" customHeight="1" thickBot="1" x14ac:dyDescent="0.3">
      <c r="A35" s="35" t="s">
        <v>48</v>
      </c>
      <c r="B35" s="35" t="s">
        <v>49</v>
      </c>
      <c r="C35" s="36"/>
      <c r="D35" s="2" t="s">
        <v>114</v>
      </c>
      <c r="E35" s="9" t="s">
        <v>20</v>
      </c>
      <c r="F35" s="9" t="s">
        <v>21</v>
      </c>
      <c r="G35" s="17">
        <v>14535.43535</v>
      </c>
      <c r="H35" s="31">
        <v>17349.50776</v>
      </c>
      <c r="I35" s="2">
        <v>15000</v>
      </c>
      <c r="J35" s="2">
        <v>15000</v>
      </c>
      <c r="K35" s="2">
        <v>15000</v>
      </c>
      <c r="L35" s="2">
        <f t="shared" si="1"/>
        <v>76884.943109999993</v>
      </c>
      <c r="M35" s="54"/>
    </row>
    <row r="36" spans="1:16" ht="81" customHeight="1" thickBot="1" x14ac:dyDescent="0.3">
      <c r="A36" s="36"/>
      <c r="B36" s="36"/>
      <c r="C36" s="36"/>
      <c r="D36" s="2" t="s">
        <v>115</v>
      </c>
      <c r="E36" s="9" t="s">
        <v>20</v>
      </c>
      <c r="F36" s="9" t="s">
        <v>21</v>
      </c>
      <c r="G36" s="17">
        <v>16187.91848</v>
      </c>
      <c r="H36" s="31">
        <v>18508.932830000002</v>
      </c>
      <c r="I36" s="2">
        <v>15000</v>
      </c>
      <c r="J36" s="2">
        <v>15000</v>
      </c>
      <c r="K36" s="2">
        <v>15000</v>
      </c>
      <c r="L36" s="2">
        <f t="shared" si="1"/>
        <v>79696.851309999998</v>
      </c>
      <c r="M36" s="54"/>
    </row>
    <row r="37" spans="1:16" ht="88.5" customHeight="1" thickBot="1" x14ac:dyDescent="0.3">
      <c r="A37" s="21" t="s">
        <v>126</v>
      </c>
      <c r="B37" s="59" t="s">
        <v>129</v>
      </c>
      <c r="C37" s="60"/>
      <c r="D37" s="2" t="s">
        <v>115</v>
      </c>
      <c r="E37" s="2">
        <v>2025</v>
      </c>
      <c r="F37" s="2" t="s">
        <v>128</v>
      </c>
      <c r="G37" s="11">
        <v>7865.15967</v>
      </c>
      <c r="H37" s="3">
        <v>0</v>
      </c>
      <c r="I37" s="3">
        <v>0</v>
      </c>
      <c r="J37" s="3">
        <v>0</v>
      </c>
      <c r="K37" s="3">
        <v>0</v>
      </c>
      <c r="L37" s="11">
        <f t="shared" si="1"/>
        <v>7865.15967</v>
      </c>
      <c r="M37" s="55"/>
    </row>
    <row r="38" spans="1:16" ht="90" customHeight="1" thickBot="1" x14ac:dyDescent="0.3">
      <c r="A38" s="22" t="s">
        <v>127</v>
      </c>
      <c r="B38" s="59" t="s">
        <v>130</v>
      </c>
      <c r="C38" s="60"/>
      <c r="D38" s="2" t="s">
        <v>115</v>
      </c>
      <c r="E38" s="2">
        <v>2025</v>
      </c>
      <c r="F38" s="2" t="s">
        <v>21</v>
      </c>
      <c r="G38" s="11">
        <v>424.64827000000002</v>
      </c>
      <c r="H38" s="3">
        <v>0</v>
      </c>
      <c r="I38" s="3">
        <v>0</v>
      </c>
      <c r="J38" s="3">
        <v>0</v>
      </c>
      <c r="K38" s="3">
        <v>0</v>
      </c>
      <c r="L38" s="2">
        <f t="shared" si="1"/>
        <v>424.64827000000002</v>
      </c>
      <c r="M38" s="56"/>
      <c r="P38" s="15"/>
    </row>
    <row r="39" spans="1:16" ht="15.75" thickBot="1" x14ac:dyDescent="0.3">
      <c r="A39" s="34" t="s">
        <v>50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16" ht="15.75" thickBot="1" x14ac:dyDescent="0.3">
      <c r="A40" s="34" t="s">
        <v>51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6" ht="128.25" customHeight="1" thickBot="1" x14ac:dyDescent="0.3">
      <c r="A41" s="2" t="s">
        <v>52</v>
      </c>
      <c r="B41" s="35" t="s">
        <v>116</v>
      </c>
      <c r="C41" s="36"/>
      <c r="D41" s="2" t="s">
        <v>111</v>
      </c>
      <c r="E41" s="2" t="s">
        <v>20</v>
      </c>
      <c r="F41" s="9" t="s">
        <v>21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f>G41+H41+I41+J41+K41</f>
        <v>0</v>
      </c>
      <c r="M41" s="34" t="s">
        <v>22</v>
      </c>
    </row>
    <row r="42" spans="1:16" ht="146.25" customHeight="1" thickBot="1" x14ac:dyDescent="0.3">
      <c r="A42" s="2" t="s">
        <v>53</v>
      </c>
      <c r="B42" s="35" t="s">
        <v>54</v>
      </c>
      <c r="C42" s="36"/>
      <c r="D42" s="2" t="s">
        <v>111</v>
      </c>
      <c r="E42" s="2" t="s">
        <v>20</v>
      </c>
      <c r="F42" s="9" t="s">
        <v>21</v>
      </c>
      <c r="G42" s="3">
        <v>280</v>
      </c>
      <c r="H42" s="3">
        <v>50</v>
      </c>
      <c r="I42" s="3">
        <v>50</v>
      </c>
      <c r="J42" s="3">
        <v>50</v>
      </c>
      <c r="K42" s="3">
        <v>50</v>
      </c>
      <c r="L42" s="3">
        <f>G42+H42+I42+J42+K42</f>
        <v>480</v>
      </c>
      <c r="M42" s="34"/>
    </row>
    <row r="43" spans="1:16" ht="122.25" customHeight="1" thickBot="1" x14ac:dyDescent="0.3">
      <c r="A43" s="2" t="s">
        <v>55</v>
      </c>
      <c r="B43" s="35" t="s">
        <v>56</v>
      </c>
      <c r="C43" s="36"/>
      <c r="D43" s="2" t="s">
        <v>111</v>
      </c>
      <c r="E43" s="2" t="s">
        <v>20</v>
      </c>
      <c r="F43" s="9" t="s">
        <v>21</v>
      </c>
      <c r="G43" s="3">
        <v>2234</v>
      </c>
      <c r="H43" s="3">
        <v>680</v>
      </c>
      <c r="I43" s="3">
        <v>100</v>
      </c>
      <c r="J43" s="3">
        <v>100</v>
      </c>
      <c r="K43" s="3">
        <v>100</v>
      </c>
      <c r="L43" s="3">
        <f>G43+H43+I43+J43+K43</f>
        <v>3214</v>
      </c>
      <c r="M43" s="34"/>
      <c r="P43" s="15"/>
    </row>
    <row r="44" spans="1:16" ht="15.75" thickBot="1" x14ac:dyDescent="0.3">
      <c r="A44" s="42" t="s">
        <v>57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43"/>
    </row>
    <row r="45" spans="1:16" ht="81" customHeight="1" thickBot="1" x14ac:dyDescent="0.3">
      <c r="A45" s="2" t="s">
        <v>58</v>
      </c>
      <c r="B45" s="35" t="s">
        <v>59</v>
      </c>
      <c r="C45" s="36"/>
      <c r="D45" s="2" t="s">
        <v>111</v>
      </c>
      <c r="E45" s="2" t="s">
        <v>20</v>
      </c>
      <c r="F45" s="2" t="s">
        <v>21</v>
      </c>
      <c r="G45" s="3">
        <v>200</v>
      </c>
      <c r="H45" s="30">
        <v>0</v>
      </c>
      <c r="I45" s="3">
        <v>100</v>
      </c>
      <c r="J45" s="3">
        <v>100</v>
      </c>
      <c r="K45" s="3">
        <v>100</v>
      </c>
      <c r="L45" s="3">
        <f>G45+H45+I45+J45+K45</f>
        <v>500</v>
      </c>
      <c r="M45" s="34" t="s">
        <v>22</v>
      </c>
    </row>
    <row r="46" spans="1:16" ht="78.75" customHeight="1" thickBot="1" x14ac:dyDescent="0.3">
      <c r="A46" s="2" t="s">
        <v>60</v>
      </c>
      <c r="B46" s="35" t="s">
        <v>61</v>
      </c>
      <c r="C46" s="36"/>
      <c r="D46" s="2" t="s">
        <v>111</v>
      </c>
      <c r="E46" s="2" t="s">
        <v>20</v>
      </c>
      <c r="F46" s="2" t="s">
        <v>21</v>
      </c>
      <c r="G46" s="3">
        <v>0</v>
      </c>
      <c r="H46" s="30">
        <v>10</v>
      </c>
      <c r="I46" s="3">
        <v>50</v>
      </c>
      <c r="J46" s="3">
        <v>50</v>
      </c>
      <c r="K46" s="3">
        <v>50</v>
      </c>
      <c r="L46" s="3">
        <f>G46+H46+I46+J46+K46</f>
        <v>160</v>
      </c>
      <c r="M46" s="34"/>
    </row>
    <row r="47" spans="1:16" ht="110.25" customHeight="1" thickBot="1" x14ac:dyDescent="0.3">
      <c r="A47" s="2" t="s">
        <v>62</v>
      </c>
      <c r="B47" s="35" t="s">
        <v>63</v>
      </c>
      <c r="C47" s="36"/>
      <c r="D47" s="2" t="s">
        <v>111</v>
      </c>
      <c r="E47" s="2" t="s">
        <v>20</v>
      </c>
      <c r="F47" s="2" t="s">
        <v>21</v>
      </c>
      <c r="G47" s="3">
        <v>0</v>
      </c>
      <c r="H47" s="3">
        <v>170</v>
      </c>
      <c r="I47" s="3">
        <v>170</v>
      </c>
      <c r="J47" s="3">
        <v>170</v>
      </c>
      <c r="K47" s="3">
        <v>170</v>
      </c>
      <c r="L47" s="3">
        <f>G47+H47+I47+J47+K47</f>
        <v>680</v>
      </c>
      <c r="M47" s="34"/>
      <c r="P47" s="15"/>
    </row>
    <row r="48" spans="1:16" ht="15.75" thickBot="1" x14ac:dyDescent="0.3">
      <c r="A48" s="34" t="s">
        <v>64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6" ht="100.5" customHeight="1" thickBot="1" x14ac:dyDescent="0.3">
      <c r="A49" s="9" t="s">
        <v>65</v>
      </c>
      <c r="B49" s="35" t="s">
        <v>66</v>
      </c>
      <c r="C49" s="37"/>
      <c r="D49" s="2" t="s">
        <v>111</v>
      </c>
      <c r="E49" s="2" t="s">
        <v>20</v>
      </c>
      <c r="F49" s="2" t="s">
        <v>21</v>
      </c>
      <c r="G49" s="3">
        <v>0</v>
      </c>
      <c r="H49" s="30">
        <v>0</v>
      </c>
      <c r="I49" s="3">
        <v>50</v>
      </c>
      <c r="J49" s="3">
        <v>50</v>
      </c>
      <c r="K49" s="3">
        <v>50</v>
      </c>
      <c r="L49" s="3">
        <f>G49+H49+I49+J49+K49</f>
        <v>150</v>
      </c>
      <c r="M49" s="9" t="s">
        <v>22</v>
      </c>
      <c r="P49" s="15"/>
    </row>
    <row r="50" spans="1:16" ht="15.75" thickBot="1" x14ac:dyDescent="0.3">
      <c r="A50" s="39" t="s">
        <v>67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6" ht="90.75" customHeight="1" thickBot="1" x14ac:dyDescent="0.3">
      <c r="A51" s="2" t="s">
        <v>68</v>
      </c>
      <c r="B51" s="35" t="s">
        <v>69</v>
      </c>
      <c r="C51" s="36"/>
      <c r="D51" s="2" t="s">
        <v>111</v>
      </c>
      <c r="E51" s="2" t="s">
        <v>20</v>
      </c>
      <c r="F51" s="2" t="s">
        <v>21</v>
      </c>
      <c r="G51" s="3">
        <v>30</v>
      </c>
      <c r="H51" s="3">
        <v>0</v>
      </c>
      <c r="I51" s="3">
        <v>0</v>
      </c>
      <c r="J51" s="3">
        <v>0</v>
      </c>
      <c r="K51" s="3">
        <v>0</v>
      </c>
      <c r="L51" s="3">
        <f>G51+H51+I51+J51+K51</f>
        <v>30</v>
      </c>
      <c r="M51" s="9" t="s">
        <v>22</v>
      </c>
      <c r="P51" s="15"/>
    </row>
    <row r="52" spans="1:16" ht="15.75" thickBot="1" x14ac:dyDescent="0.3">
      <c r="A52" s="34" t="s">
        <v>70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1:16" ht="83.25" customHeight="1" thickBot="1" x14ac:dyDescent="0.3">
      <c r="A53" s="9" t="s">
        <v>71</v>
      </c>
      <c r="B53" s="35" t="s">
        <v>72</v>
      </c>
      <c r="C53" s="37"/>
      <c r="D53" s="2" t="s">
        <v>111</v>
      </c>
      <c r="E53" s="2" t="s">
        <v>20</v>
      </c>
      <c r="F53" s="2" t="s">
        <v>21</v>
      </c>
      <c r="G53" s="3">
        <v>0</v>
      </c>
      <c r="H53" s="30">
        <v>0</v>
      </c>
      <c r="I53" s="3">
        <v>50</v>
      </c>
      <c r="J53" s="3">
        <v>50</v>
      </c>
      <c r="K53" s="3">
        <v>50</v>
      </c>
      <c r="L53" s="3">
        <f>G53+H53+I53+J53+K53</f>
        <v>150</v>
      </c>
      <c r="M53" s="34" t="s">
        <v>22</v>
      </c>
    </row>
    <row r="54" spans="1:16" ht="80.25" customHeight="1" thickBot="1" x14ac:dyDescent="0.3">
      <c r="A54" s="9" t="s">
        <v>73</v>
      </c>
      <c r="B54" s="35" t="s">
        <v>74</v>
      </c>
      <c r="C54" s="37"/>
      <c r="D54" s="2" t="s">
        <v>111</v>
      </c>
      <c r="E54" s="2" t="s">
        <v>20</v>
      </c>
      <c r="F54" s="2" t="s">
        <v>21</v>
      </c>
      <c r="G54" s="11">
        <v>898.05672000000004</v>
      </c>
      <c r="H54" s="3">
        <v>0</v>
      </c>
      <c r="I54" s="3">
        <v>0</v>
      </c>
      <c r="J54" s="3">
        <v>0</v>
      </c>
      <c r="K54" s="3">
        <v>0</v>
      </c>
      <c r="L54" s="19">
        <f>SUM(G54:K54)</f>
        <v>898.05672000000004</v>
      </c>
      <c r="M54" s="34"/>
      <c r="P54" s="15"/>
    </row>
    <row r="55" spans="1:16" ht="15.75" thickBot="1" x14ac:dyDescent="0.3">
      <c r="A55" s="34" t="s">
        <v>75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6" ht="15.75" thickBot="1" x14ac:dyDescent="0.3">
      <c r="A56" s="34" t="s">
        <v>76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1:16" ht="56.25" customHeight="1" thickBot="1" x14ac:dyDescent="0.3">
      <c r="A57" s="16" t="s">
        <v>77</v>
      </c>
      <c r="B57" s="35" t="s">
        <v>78</v>
      </c>
      <c r="C57" s="36"/>
      <c r="D57" s="2" t="s">
        <v>19</v>
      </c>
      <c r="E57" s="2" t="s">
        <v>20</v>
      </c>
      <c r="F57" s="2" t="s">
        <v>21</v>
      </c>
      <c r="G57" s="3">
        <v>30</v>
      </c>
      <c r="H57" s="3">
        <v>30</v>
      </c>
      <c r="I57" s="3">
        <v>30</v>
      </c>
      <c r="J57" s="3">
        <v>30</v>
      </c>
      <c r="K57" s="3">
        <v>30</v>
      </c>
      <c r="L57" s="3">
        <v>150</v>
      </c>
      <c r="M57" s="34" t="s">
        <v>79</v>
      </c>
    </row>
    <row r="58" spans="1:16" ht="81.75" customHeight="1" thickBot="1" x14ac:dyDescent="0.3">
      <c r="A58" s="16" t="s">
        <v>80</v>
      </c>
      <c r="B58" s="35" t="s">
        <v>81</v>
      </c>
      <c r="C58" s="36"/>
      <c r="D58" s="2" t="s">
        <v>19</v>
      </c>
      <c r="E58" s="2" t="s">
        <v>20</v>
      </c>
      <c r="F58" s="2" t="s">
        <v>21</v>
      </c>
      <c r="G58" s="3">
        <v>29.8</v>
      </c>
      <c r="H58" s="3">
        <v>10</v>
      </c>
      <c r="I58" s="3">
        <v>10</v>
      </c>
      <c r="J58" s="3">
        <v>10</v>
      </c>
      <c r="K58" s="3">
        <v>10</v>
      </c>
      <c r="L58" s="3">
        <f>G58+H58+I58+J58+K58</f>
        <v>69.8</v>
      </c>
      <c r="M58" s="34"/>
      <c r="P58" s="15"/>
    </row>
    <row r="59" spans="1:16" ht="15.75" thickBot="1" x14ac:dyDescent="0.3">
      <c r="A59" s="39" t="s">
        <v>82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</row>
    <row r="60" spans="1:16" ht="92.25" customHeight="1" thickBot="1" x14ac:dyDescent="0.3">
      <c r="A60" s="10" t="s">
        <v>83</v>
      </c>
      <c r="B60" s="40" t="s">
        <v>84</v>
      </c>
      <c r="C60" s="41"/>
      <c r="D60" s="10" t="s">
        <v>19</v>
      </c>
      <c r="E60" s="10" t="s">
        <v>20</v>
      </c>
      <c r="F60" s="10" t="s">
        <v>21</v>
      </c>
      <c r="G60" s="5">
        <v>70</v>
      </c>
      <c r="H60" s="5">
        <v>70</v>
      </c>
      <c r="I60" s="5">
        <v>70</v>
      </c>
      <c r="J60" s="5">
        <v>70</v>
      </c>
      <c r="K60" s="5">
        <v>70</v>
      </c>
      <c r="L60" s="5">
        <f>G60+H60+I60+J60+K60</f>
        <v>350</v>
      </c>
      <c r="M60" s="28" t="s">
        <v>79</v>
      </c>
      <c r="P60" s="15"/>
    </row>
    <row r="61" spans="1:16" ht="15.75" thickBot="1" x14ac:dyDescent="0.3">
      <c r="A61" s="39" t="s">
        <v>85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16" ht="75.75" customHeight="1" thickBot="1" x14ac:dyDescent="0.3">
      <c r="A62" s="10" t="s">
        <v>86</v>
      </c>
      <c r="B62" s="40" t="s">
        <v>87</v>
      </c>
      <c r="C62" s="41"/>
      <c r="D62" s="10" t="s">
        <v>19</v>
      </c>
      <c r="E62" s="10" t="s">
        <v>20</v>
      </c>
      <c r="F62" s="10" t="s">
        <v>21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9" t="s">
        <v>79</v>
      </c>
      <c r="P62" s="15"/>
    </row>
    <row r="63" spans="1:16" ht="15.75" thickBot="1" x14ac:dyDescent="0.3">
      <c r="A63" s="34" t="s">
        <v>88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1:16" ht="15.75" thickBot="1" x14ac:dyDescent="0.3">
      <c r="A64" s="34" t="s">
        <v>89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1:16" ht="60" customHeight="1" thickBot="1" x14ac:dyDescent="0.3">
      <c r="A65" s="2" t="s">
        <v>90</v>
      </c>
      <c r="B65" s="35" t="s">
        <v>91</v>
      </c>
      <c r="C65" s="35"/>
      <c r="D65" s="2" t="s">
        <v>111</v>
      </c>
      <c r="E65" s="2" t="s">
        <v>20</v>
      </c>
      <c r="F65" s="2" t="s">
        <v>21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53" t="s">
        <v>26</v>
      </c>
    </row>
    <row r="66" spans="1:16" ht="68.25" customHeight="1" thickBot="1" x14ac:dyDescent="0.3">
      <c r="A66" s="2" t="s">
        <v>92</v>
      </c>
      <c r="B66" s="35" t="s">
        <v>93</v>
      </c>
      <c r="C66" s="35"/>
      <c r="D66" s="2" t="s">
        <v>111</v>
      </c>
      <c r="E66" s="2" t="s">
        <v>20</v>
      </c>
      <c r="F66" s="2" t="s">
        <v>21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54"/>
    </row>
    <row r="67" spans="1:16" ht="63.75" customHeight="1" thickBot="1" x14ac:dyDescent="0.3">
      <c r="A67" s="2" t="s">
        <v>94</v>
      </c>
      <c r="B67" s="35" t="s">
        <v>95</v>
      </c>
      <c r="C67" s="35"/>
      <c r="D67" s="2" t="s">
        <v>111</v>
      </c>
      <c r="E67" s="2" t="s">
        <v>20</v>
      </c>
      <c r="F67" s="2" t="s">
        <v>21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54"/>
    </row>
    <row r="68" spans="1:16" ht="75.75" customHeight="1" thickBot="1" x14ac:dyDescent="0.3">
      <c r="A68" s="2" t="s">
        <v>96</v>
      </c>
      <c r="B68" s="35" t="s">
        <v>97</v>
      </c>
      <c r="C68" s="35"/>
      <c r="D68" s="2" t="s">
        <v>98</v>
      </c>
      <c r="E68" s="2" t="s">
        <v>20</v>
      </c>
      <c r="F68" s="2" t="s">
        <v>21</v>
      </c>
      <c r="G68" s="3">
        <v>28.5</v>
      </c>
      <c r="H68" s="3">
        <v>50</v>
      </c>
      <c r="I68" s="3">
        <v>50</v>
      </c>
      <c r="J68" s="3">
        <v>50</v>
      </c>
      <c r="K68" s="3">
        <v>50</v>
      </c>
      <c r="L68" s="3">
        <f>G68+H68+I68+J68+K68</f>
        <v>228.5</v>
      </c>
      <c r="M68" s="54"/>
    </row>
    <row r="69" spans="1:16" ht="84" customHeight="1" thickBot="1" x14ac:dyDescent="0.3">
      <c r="A69" s="2" t="s">
        <v>121</v>
      </c>
      <c r="B69" s="35" t="s">
        <v>123</v>
      </c>
      <c r="C69" s="35"/>
      <c r="D69" s="2" t="s">
        <v>133</v>
      </c>
      <c r="E69" s="2">
        <v>2025</v>
      </c>
      <c r="F69" s="2" t="s">
        <v>125</v>
      </c>
      <c r="G69" s="11">
        <v>7744.9223400000001</v>
      </c>
      <c r="H69" s="3">
        <v>0</v>
      </c>
      <c r="I69" s="3">
        <v>0</v>
      </c>
      <c r="J69" s="3">
        <v>0</v>
      </c>
      <c r="K69" s="3">
        <v>0</v>
      </c>
      <c r="L69" s="11">
        <f>G69+H69+I69+J69+K69</f>
        <v>7744.9223400000001</v>
      </c>
      <c r="M69" s="55"/>
    </row>
    <row r="70" spans="1:16" ht="106.5" customHeight="1" thickBot="1" x14ac:dyDescent="0.3">
      <c r="A70" s="2" t="s">
        <v>122</v>
      </c>
      <c r="B70" s="35" t="s">
        <v>124</v>
      </c>
      <c r="C70" s="35"/>
      <c r="D70" s="2" t="s">
        <v>133</v>
      </c>
      <c r="E70" s="2">
        <v>2025</v>
      </c>
      <c r="F70" s="2" t="s">
        <v>21</v>
      </c>
      <c r="G70" s="17">
        <v>407.62749000000002</v>
      </c>
      <c r="H70" s="3">
        <v>0</v>
      </c>
      <c r="I70" s="3">
        <v>0</v>
      </c>
      <c r="J70" s="3">
        <v>0</v>
      </c>
      <c r="K70" s="3">
        <v>0</v>
      </c>
      <c r="L70" s="2">
        <f>G70+H70+I70+J70+K70</f>
        <v>407.62749000000002</v>
      </c>
      <c r="M70" s="56"/>
      <c r="P70" s="15"/>
    </row>
    <row r="71" spans="1:16" ht="15.75" thickBot="1" x14ac:dyDescent="0.3">
      <c r="A71" s="34" t="s">
        <v>99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1:16" ht="69.75" customHeight="1" thickBot="1" x14ac:dyDescent="0.3">
      <c r="A72" s="2" t="s">
        <v>100</v>
      </c>
      <c r="B72" s="35" t="s">
        <v>101</v>
      </c>
      <c r="C72" s="35"/>
      <c r="D72" s="2" t="s">
        <v>111</v>
      </c>
      <c r="E72" s="2" t="s">
        <v>20</v>
      </c>
      <c r="F72" s="2" t="s">
        <v>21</v>
      </c>
      <c r="G72" s="3">
        <v>20</v>
      </c>
      <c r="H72" s="3">
        <v>0</v>
      </c>
      <c r="I72" s="3">
        <v>0</v>
      </c>
      <c r="J72" s="3">
        <v>0</v>
      </c>
      <c r="K72" s="3">
        <v>0</v>
      </c>
      <c r="L72" s="3">
        <f>G72+H72+I72+J72+K72</f>
        <v>20</v>
      </c>
      <c r="M72" s="34" t="s">
        <v>26</v>
      </c>
    </row>
    <row r="73" spans="1:16" ht="65.25" customHeight="1" thickBot="1" x14ac:dyDescent="0.3">
      <c r="A73" s="2" t="s">
        <v>102</v>
      </c>
      <c r="B73" s="35" t="s">
        <v>103</v>
      </c>
      <c r="C73" s="35"/>
      <c r="D73" s="2" t="s">
        <v>111</v>
      </c>
      <c r="E73" s="2" t="s">
        <v>20</v>
      </c>
      <c r="F73" s="2" t="s">
        <v>21</v>
      </c>
      <c r="G73" s="3">
        <v>0</v>
      </c>
      <c r="H73" s="30">
        <v>0</v>
      </c>
      <c r="I73" s="3">
        <v>30</v>
      </c>
      <c r="J73" s="3">
        <v>30</v>
      </c>
      <c r="K73" s="3">
        <v>30</v>
      </c>
      <c r="L73" s="3">
        <f>G73+H73+I73+J73+K73</f>
        <v>90</v>
      </c>
      <c r="M73" s="34"/>
    </row>
    <row r="74" spans="1:16" ht="63.75" customHeight="1" thickBot="1" x14ac:dyDescent="0.3">
      <c r="A74" s="2" t="s">
        <v>104</v>
      </c>
      <c r="B74" s="35" t="s">
        <v>105</v>
      </c>
      <c r="C74" s="35"/>
      <c r="D74" s="2" t="s">
        <v>111</v>
      </c>
      <c r="E74" s="2" t="s">
        <v>20</v>
      </c>
      <c r="F74" s="2" t="s">
        <v>21</v>
      </c>
      <c r="G74" s="3">
        <v>20</v>
      </c>
      <c r="H74" s="30">
        <v>0</v>
      </c>
      <c r="I74" s="3">
        <v>20</v>
      </c>
      <c r="J74" s="3">
        <v>20</v>
      </c>
      <c r="K74" s="3">
        <v>20</v>
      </c>
      <c r="L74" s="3">
        <f>G74+H74+I74+J74+K74</f>
        <v>80</v>
      </c>
      <c r="M74" s="34"/>
      <c r="P74" s="15"/>
    </row>
    <row r="75" spans="1:16" ht="42.75" customHeight="1" thickBot="1" x14ac:dyDescent="0.3">
      <c r="A75" s="1"/>
      <c r="B75" s="35" t="s">
        <v>106</v>
      </c>
      <c r="C75" s="35"/>
      <c r="D75" s="35"/>
      <c r="E75" s="35"/>
      <c r="F75" s="35"/>
      <c r="G75" s="4">
        <f>G76+G77</f>
        <v>179819.22003000003</v>
      </c>
      <c r="H75" s="4">
        <f t="shared" ref="H75:L75" si="2">H76+H77</f>
        <v>187437.67388000002</v>
      </c>
      <c r="I75" s="4">
        <f t="shared" si="2"/>
        <v>143931.52507</v>
      </c>
      <c r="J75" s="4">
        <f t="shared" si="2"/>
        <v>143931.52507</v>
      </c>
      <c r="K75" s="4">
        <f t="shared" si="2"/>
        <v>143931.52507</v>
      </c>
      <c r="L75" s="4">
        <f t="shared" si="2"/>
        <v>799051.46912000014</v>
      </c>
      <c r="M75" s="9"/>
    </row>
    <row r="76" spans="1:16" ht="15.75" thickBot="1" x14ac:dyDescent="0.3">
      <c r="A76" s="44"/>
      <c r="B76" s="35" t="s">
        <v>107</v>
      </c>
      <c r="C76" s="35"/>
      <c r="D76" s="35" t="s">
        <v>21</v>
      </c>
      <c r="E76" s="35"/>
      <c r="F76" s="35"/>
      <c r="G76" s="4">
        <f>G74+G73+G72+G70+G68+G67+G66+G65+G62+G60+G58+G57+G54+G53+G51+G49+G47+G46+G45+G43+G42+G41+G38+G36+G35+G34+G33+G29+G28+G27+G26+G24+G21+G20+G14+G22</f>
        <v>163401.44572000002</v>
      </c>
      <c r="H76" s="4">
        <f>H74+H73+H72+H70+H68+H67+H66+H65+H62+H60+H58+H57+H54+H53+H51+H49+H47+H46+H45+H43+H42+H41+H38+H36+H35+H34+H33+H29+H28+H27+H26+H24+H21+H20+H14+H22+H30</f>
        <v>186303.05850000001</v>
      </c>
      <c r="I76" s="4">
        <f t="shared" ref="I76:L76" si="3">I74+I73+I72+I70+I68+I67+I66+I65+I62+I60+I58+I57+I54+I53+I51+I49+I47+I46+I45+I43+I42+I41+I38+I36+I35+I34+I33+I29+I28+I27+I26+I24+I21+I20+I14+I22+I30</f>
        <v>143931.52507</v>
      </c>
      <c r="J76" s="4">
        <f t="shared" si="3"/>
        <v>143931.52507</v>
      </c>
      <c r="K76" s="4">
        <f t="shared" si="3"/>
        <v>143931.52507</v>
      </c>
      <c r="L76" s="4">
        <f t="shared" si="3"/>
        <v>781499.07943000016</v>
      </c>
      <c r="M76" s="9"/>
    </row>
    <row r="77" spans="1:16" ht="25.5" customHeight="1" thickBot="1" x14ac:dyDescent="0.3">
      <c r="A77" s="44"/>
      <c r="B77" s="35"/>
      <c r="C77" s="35"/>
      <c r="D77" s="35" t="s">
        <v>108</v>
      </c>
      <c r="E77" s="35"/>
      <c r="F77" s="35"/>
      <c r="G77" s="11">
        <f>G69+G37+G17+G15+G16+G18+G31</f>
        <v>16417.774310000001</v>
      </c>
      <c r="H77" s="19">
        <f t="shared" ref="H77:L77" si="4">H69+H37+H17+H15+H16+H18+H31</f>
        <v>1134.61538</v>
      </c>
      <c r="I77" s="11">
        <f t="shared" si="4"/>
        <v>0</v>
      </c>
      <c r="J77" s="11">
        <f t="shared" si="4"/>
        <v>0</v>
      </c>
      <c r="K77" s="11">
        <f t="shared" si="4"/>
        <v>0</v>
      </c>
      <c r="L77" s="11">
        <f t="shared" si="4"/>
        <v>17552.389690000004</v>
      </c>
      <c r="M77" s="9"/>
    </row>
    <row r="78" spans="1:16" x14ac:dyDescent="0.25">
      <c r="A78" s="6"/>
      <c r="B78" s="6"/>
      <c r="C78" s="6"/>
      <c r="D78" s="24"/>
      <c r="E78" s="6"/>
      <c r="F78" s="6"/>
      <c r="G78" s="6"/>
      <c r="H78" s="6"/>
      <c r="I78" s="6"/>
      <c r="J78" s="6"/>
      <c r="K78" s="6"/>
      <c r="L78" s="6"/>
      <c r="M78" s="6"/>
    </row>
    <row r="79" spans="1:16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6" ht="22.5" customHeight="1" thickBot="1" x14ac:dyDescent="0.3">
      <c r="A80" s="45" t="s">
        <v>109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ht="15.75" thickBot="1" x14ac:dyDescent="0.3">
      <c r="A81" s="25"/>
    </row>
    <row r="82" spans="1:13" ht="51.75" customHeight="1" thickBot="1" x14ac:dyDescent="0.3">
      <c r="A82" s="33" t="s">
        <v>131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ht="49.5" customHeight="1" thickBot="1" x14ac:dyDescent="0.3">
      <c r="A83" s="46" t="s">
        <v>19</v>
      </c>
      <c r="B83" s="47"/>
      <c r="C83" s="48"/>
      <c r="D83" s="52" t="s">
        <v>21</v>
      </c>
      <c r="E83" s="52"/>
      <c r="F83" s="52"/>
      <c r="G83" s="8">
        <f>G62+G60+G58+G57+G14</f>
        <v>25820.622660000001</v>
      </c>
      <c r="H83" s="8">
        <f t="shared" ref="H83:L83" si="5">H62+H60+H58+H57+H14</f>
        <v>33370.525070000003</v>
      </c>
      <c r="I83" s="8">
        <f t="shared" si="5"/>
        <v>34541.525070000003</v>
      </c>
      <c r="J83" s="8">
        <f t="shared" si="5"/>
        <v>34541.525070000003</v>
      </c>
      <c r="K83" s="8">
        <f t="shared" si="5"/>
        <v>34541.525070000003</v>
      </c>
      <c r="L83" s="8">
        <f t="shared" si="5"/>
        <v>162815.72294000001</v>
      </c>
      <c r="M83" s="27"/>
    </row>
    <row r="84" spans="1:13" ht="39.75" customHeight="1" thickBot="1" x14ac:dyDescent="0.3">
      <c r="A84" s="49"/>
      <c r="B84" s="50"/>
      <c r="C84" s="51"/>
      <c r="D84" s="35" t="s">
        <v>132</v>
      </c>
      <c r="E84" s="35"/>
      <c r="F84" s="35"/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7"/>
    </row>
    <row r="85" spans="1:13" ht="48.75" customHeight="1" thickBot="1" x14ac:dyDescent="0.3">
      <c r="A85" s="46" t="s">
        <v>111</v>
      </c>
      <c r="B85" s="47"/>
      <c r="C85" s="48"/>
      <c r="D85" s="52" t="s">
        <v>21</v>
      </c>
      <c r="E85" s="52"/>
      <c r="F85" s="52"/>
      <c r="G85" s="8">
        <f>G74+G73+G72+G67+G66+G65+G54+G53+G51+G49+G47+G46+G45+G43+G42+G41+G24+G22</f>
        <v>70503.748149999999</v>
      </c>
      <c r="H85" s="8">
        <f t="shared" ref="H85:L85" si="6">H74+H73+H72+H67+H66+H65+H54+H53+H51+H49+H47+H46+H45+H43+H42+H41+H24+H22</f>
        <v>77491.954039999997</v>
      </c>
      <c r="I85" s="8">
        <f t="shared" si="6"/>
        <v>50640</v>
      </c>
      <c r="J85" s="8">
        <f t="shared" si="6"/>
        <v>50640</v>
      </c>
      <c r="K85" s="8">
        <f t="shared" si="6"/>
        <v>50640</v>
      </c>
      <c r="L85" s="8">
        <f t="shared" si="6"/>
        <v>299915.70218999998</v>
      </c>
      <c r="M85" s="27"/>
    </row>
    <row r="86" spans="1:13" ht="37.5" customHeight="1" thickBot="1" x14ac:dyDescent="0.3">
      <c r="A86" s="49"/>
      <c r="B86" s="50"/>
      <c r="C86" s="51"/>
      <c r="D86" s="35" t="s">
        <v>132</v>
      </c>
      <c r="E86" s="35"/>
      <c r="F86" s="35"/>
      <c r="G86" s="8">
        <f>G15+G18</f>
        <v>653.84614999999997</v>
      </c>
      <c r="H86" s="8">
        <f t="shared" ref="H86:L86" si="7">H15+H18</f>
        <v>153.84614999999999</v>
      </c>
      <c r="I86" s="8">
        <f t="shared" si="7"/>
        <v>0</v>
      </c>
      <c r="J86" s="8">
        <f t="shared" si="7"/>
        <v>0</v>
      </c>
      <c r="K86" s="8">
        <f t="shared" si="7"/>
        <v>0</v>
      </c>
      <c r="L86" s="8">
        <f t="shared" si="7"/>
        <v>807.69229999999993</v>
      </c>
      <c r="M86" s="27"/>
    </row>
    <row r="87" spans="1:13" ht="50.25" customHeight="1" thickBot="1" x14ac:dyDescent="0.3">
      <c r="A87" s="46" t="s">
        <v>110</v>
      </c>
      <c r="B87" s="47"/>
      <c r="C87" s="48"/>
      <c r="D87" s="52" t="s">
        <v>21</v>
      </c>
      <c r="E87" s="52"/>
      <c r="F87" s="52"/>
      <c r="G87" s="8">
        <f t="shared" ref="G87:L87" si="8">G20+G21</f>
        <v>4917.6673799999999</v>
      </c>
      <c r="H87" s="8">
        <f t="shared" si="8"/>
        <v>5823.63951</v>
      </c>
      <c r="I87" s="8">
        <f t="shared" si="8"/>
        <v>3550</v>
      </c>
      <c r="J87" s="8">
        <f t="shared" si="8"/>
        <v>3550</v>
      </c>
      <c r="K87" s="8">
        <f t="shared" si="8"/>
        <v>3550</v>
      </c>
      <c r="L87" s="8">
        <f t="shared" si="8"/>
        <v>21391.30689</v>
      </c>
      <c r="M87" s="27"/>
    </row>
    <row r="88" spans="1:13" ht="41.25" customHeight="1" thickBot="1" x14ac:dyDescent="0.3">
      <c r="A88" s="49"/>
      <c r="B88" s="50"/>
      <c r="C88" s="51"/>
      <c r="D88" s="35" t="s">
        <v>132</v>
      </c>
      <c r="E88" s="35"/>
      <c r="F88" s="35"/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7"/>
    </row>
    <row r="89" spans="1:13" ht="35.25" customHeight="1" thickBot="1" x14ac:dyDescent="0.3">
      <c r="A89" s="46" t="s">
        <v>113</v>
      </c>
      <c r="B89" s="47"/>
      <c r="C89" s="48"/>
      <c r="D89" s="52" t="s">
        <v>21</v>
      </c>
      <c r="E89" s="52"/>
      <c r="F89" s="52"/>
      <c r="G89" s="8">
        <f>G29+G28+G27+G26+G30</f>
        <v>30475.27794</v>
      </c>
      <c r="H89" s="8">
        <f t="shared" ref="H89:K89" si="9">H29+H28+H27+H26+H30</f>
        <v>33608.49929</v>
      </c>
      <c r="I89" s="8">
        <f t="shared" si="9"/>
        <v>25050</v>
      </c>
      <c r="J89" s="8">
        <f t="shared" si="9"/>
        <v>25050</v>
      </c>
      <c r="K89" s="8">
        <f t="shared" si="9"/>
        <v>25050</v>
      </c>
      <c r="L89" s="8">
        <f>L29+L28+L27+L26+L30</f>
        <v>139233.77723000001</v>
      </c>
      <c r="M89" s="27"/>
    </row>
    <row r="90" spans="1:13" ht="49.5" customHeight="1" thickBot="1" x14ac:dyDescent="0.3">
      <c r="A90" s="49"/>
      <c r="B90" s="50"/>
      <c r="C90" s="51"/>
      <c r="D90" s="35" t="s">
        <v>132</v>
      </c>
      <c r="E90" s="35"/>
      <c r="F90" s="35"/>
      <c r="G90" s="8">
        <f>G31+G16</f>
        <v>153.84614999999999</v>
      </c>
      <c r="H90" s="8">
        <f t="shared" ref="H90:L90" si="10">H31+H16</f>
        <v>903.84614999999997</v>
      </c>
      <c r="I90" s="8">
        <f t="shared" si="10"/>
        <v>0</v>
      </c>
      <c r="J90" s="8">
        <f t="shared" si="10"/>
        <v>0</v>
      </c>
      <c r="K90" s="8">
        <f t="shared" si="10"/>
        <v>0</v>
      </c>
      <c r="L90" s="8">
        <f t="shared" si="10"/>
        <v>1057.6922999999999</v>
      </c>
      <c r="M90" s="27"/>
    </row>
    <row r="91" spans="1:13" ht="51.75" customHeight="1" thickBot="1" x14ac:dyDescent="0.3">
      <c r="A91" s="46" t="s">
        <v>114</v>
      </c>
      <c r="B91" s="47"/>
      <c r="C91" s="48"/>
      <c r="D91" s="52" t="s">
        <v>21</v>
      </c>
      <c r="E91" s="52"/>
      <c r="F91" s="52"/>
      <c r="G91" s="8">
        <f>G35+G33</f>
        <v>14585.43535</v>
      </c>
      <c r="H91" s="8">
        <f t="shared" ref="H91:L91" si="11">H35+H33</f>
        <v>17399.50776</v>
      </c>
      <c r="I91" s="8">
        <f t="shared" si="11"/>
        <v>15050</v>
      </c>
      <c r="J91" s="8">
        <f t="shared" si="11"/>
        <v>15050</v>
      </c>
      <c r="K91" s="8">
        <f t="shared" si="11"/>
        <v>15050</v>
      </c>
      <c r="L91" s="8">
        <f t="shared" si="11"/>
        <v>77134.943109999993</v>
      </c>
      <c r="M91" s="27"/>
    </row>
    <row r="92" spans="1:13" ht="34.5" customHeight="1" thickBot="1" x14ac:dyDescent="0.3">
      <c r="A92" s="49"/>
      <c r="B92" s="50"/>
      <c r="C92" s="51"/>
      <c r="D92" s="35" t="s">
        <v>132</v>
      </c>
      <c r="E92" s="35"/>
      <c r="F92" s="35"/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7"/>
    </row>
    <row r="93" spans="1:13" ht="48" customHeight="1" thickBot="1" x14ac:dyDescent="0.3">
      <c r="A93" s="46" t="s">
        <v>115</v>
      </c>
      <c r="B93" s="47"/>
      <c r="C93" s="48"/>
      <c r="D93" s="52" t="s">
        <v>21</v>
      </c>
      <c r="E93" s="52"/>
      <c r="F93" s="52"/>
      <c r="G93" s="8">
        <f>G34+G36+G38</f>
        <v>16662.566750000002</v>
      </c>
      <c r="H93" s="8">
        <f t="shared" ref="H93:L93" si="12">H34+H36+H38</f>
        <v>18558.932830000002</v>
      </c>
      <c r="I93" s="8">
        <f t="shared" si="12"/>
        <v>15050</v>
      </c>
      <c r="J93" s="8">
        <f t="shared" si="12"/>
        <v>15050</v>
      </c>
      <c r="K93" s="8">
        <f t="shared" si="12"/>
        <v>15050</v>
      </c>
      <c r="L93" s="8">
        <f t="shared" si="12"/>
        <v>80371.499580000003</v>
      </c>
      <c r="M93" s="27"/>
    </row>
    <row r="94" spans="1:13" ht="46.5" customHeight="1" thickBot="1" x14ac:dyDescent="0.3">
      <c r="A94" s="49"/>
      <c r="B94" s="50"/>
      <c r="C94" s="51"/>
      <c r="D94" s="35" t="s">
        <v>132</v>
      </c>
      <c r="E94" s="35"/>
      <c r="F94" s="35"/>
      <c r="G94" s="8">
        <f>G37</f>
        <v>7865.15967</v>
      </c>
      <c r="H94" s="8">
        <f t="shared" ref="H94:L94" si="13">H37</f>
        <v>0</v>
      </c>
      <c r="I94" s="8">
        <f t="shared" si="13"/>
        <v>0</v>
      </c>
      <c r="J94" s="8">
        <f t="shared" si="13"/>
        <v>0</v>
      </c>
      <c r="K94" s="8">
        <f t="shared" si="13"/>
        <v>0</v>
      </c>
      <c r="L94" s="8">
        <f t="shared" si="13"/>
        <v>7865.15967</v>
      </c>
      <c r="M94" s="27"/>
    </row>
    <row r="95" spans="1:13" ht="54" customHeight="1" thickBot="1" x14ac:dyDescent="0.3">
      <c r="A95" s="46" t="s">
        <v>98</v>
      </c>
      <c r="B95" s="47"/>
      <c r="C95" s="48"/>
      <c r="D95" s="52" t="s">
        <v>21</v>
      </c>
      <c r="E95" s="52"/>
      <c r="F95" s="52"/>
      <c r="G95" s="8">
        <f>G68</f>
        <v>28.5</v>
      </c>
      <c r="H95" s="8">
        <f t="shared" ref="H95:K95" si="14">H68</f>
        <v>50</v>
      </c>
      <c r="I95" s="8">
        <f t="shared" si="14"/>
        <v>50</v>
      </c>
      <c r="J95" s="8">
        <f t="shared" si="14"/>
        <v>50</v>
      </c>
      <c r="K95" s="8">
        <f t="shared" si="14"/>
        <v>50</v>
      </c>
      <c r="L95" s="8">
        <f>G95+H95+I95+J95+K95</f>
        <v>228.5</v>
      </c>
      <c r="M95" s="27"/>
    </row>
    <row r="96" spans="1:13" ht="45.75" customHeight="1" thickBot="1" x14ac:dyDescent="0.3">
      <c r="A96" s="49"/>
      <c r="B96" s="50"/>
      <c r="C96" s="51"/>
      <c r="D96" s="35" t="s">
        <v>132</v>
      </c>
      <c r="E96" s="35"/>
      <c r="F96" s="35"/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7"/>
    </row>
    <row r="97" spans="1:13" ht="39.75" customHeight="1" thickBot="1" x14ac:dyDescent="0.3">
      <c r="A97" s="46" t="s">
        <v>133</v>
      </c>
      <c r="B97" s="47"/>
      <c r="C97" s="48"/>
      <c r="D97" s="52" t="s">
        <v>21</v>
      </c>
      <c r="E97" s="52"/>
      <c r="F97" s="52"/>
      <c r="G97" s="8">
        <f>G70</f>
        <v>407.62749000000002</v>
      </c>
      <c r="H97" s="8">
        <f t="shared" ref="H97:L97" si="15">H70</f>
        <v>0</v>
      </c>
      <c r="I97" s="8">
        <f t="shared" si="15"/>
        <v>0</v>
      </c>
      <c r="J97" s="8">
        <f t="shared" si="15"/>
        <v>0</v>
      </c>
      <c r="K97" s="8">
        <f t="shared" si="15"/>
        <v>0</v>
      </c>
      <c r="L97" s="8">
        <f t="shared" si="15"/>
        <v>407.62749000000002</v>
      </c>
      <c r="M97" s="27"/>
    </row>
    <row r="98" spans="1:13" ht="34.5" customHeight="1" thickBot="1" x14ac:dyDescent="0.3">
      <c r="A98" s="49"/>
      <c r="B98" s="50"/>
      <c r="C98" s="51"/>
      <c r="D98" s="35" t="s">
        <v>132</v>
      </c>
      <c r="E98" s="35"/>
      <c r="F98" s="35"/>
      <c r="G98" s="8">
        <f>G69</f>
        <v>7744.9223400000001</v>
      </c>
      <c r="H98" s="8">
        <f t="shared" ref="H98:L98" si="16">H69</f>
        <v>0</v>
      </c>
      <c r="I98" s="8">
        <f t="shared" si="16"/>
        <v>0</v>
      </c>
      <c r="J98" s="8">
        <f t="shared" si="16"/>
        <v>0</v>
      </c>
      <c r="K98" s="8">
        <f t="shared" si="16"/>
        <v>0</v>
      </c>
      <c r="L98" s="8">
        <f t="shared" si="16"/>
        <v>7744.9223400000001</v>
      </c>
      <c r="M98" s="27"/>
    </row>
  </sheetData>
  <mergeCells count="122">
    <mergeCell ref="B26:C26"/>
    <mergeCell ref="B27:C27"/>
    <mergeCell ref="B28:C28"/>
    <mergeCell ref="A25:M25"/>
    <mergeCell ref="E9:E10"/>
    <mergeCell ref="F9:L9"/>
    <mergeCell ref="M9:M10"/>
    <mergeCell ref="B14:C14"/>
    <mergeCell ref="A19:M19"/>
    <mergeCell ref="B17:C17"/>
    <mergeCell ref="A15:A16"/>
    <mergeCell ref="B15:C16"/>
    <mergeCell ref="B18:C18"/>
    <mergeCell ref="B21:C22"/>
    <mergeCell ref="A21:A22"/>
    <mergeCell ref="M20:M22"/>
    <mergeCell ref="A23:M23"/>
    <mergeCell ref="M33:M38"/>
    <mergeCell ref="B29:C29"/>
    <mergeCell ref="A32:M32"/>
    <mergeCell ref="B30:C31"/>
    <mergeCell ref="A30:A31"/>
    <mergeCell ref="D30:D31"/>
    <mergeCell ref="E30:E31"/>
    <mergeCell ref="M26:M31"/>
    <mergeCell ref="A1:M1"/>
    <mergeCell ref="A2:M2"/>
    <mergeCell ref="A3:M3"/>
    <mergeCell ref="A4:M4"/>
    <mergeCell ref="A5:M5"/>
    <mergeCell ref="A6:M6"/>
    <mergeCell ref="A7:M7"/>
    <mergeCell ref="A8:M8"/>
    <mergeCell ref="A13:M13"/>
    <mergeCell ref="D9:D10"/>
    <mergeCell ref="B9:C10"/>
    <mergeCell ref="A9:A10"/>
    <mergeCell ref="A11:M11"/>
    <mergeCell ref="A12:M12"/>
    <mergeCell ref="B20:C20"/>
    <mergeCell ref="B24:C24"/>
    <mergeCell ref="B42:C42"/>
    <mergeCell ref="B43:C43"/>
    <mergeCell ref="B45:C45"/>
    <mergeCell ref="B46:C46"/>
    <mergeCell ref="B33:C33"/>
    <mergeCell ref="B34:C34"/>
    <mergeCell ref="B35:C36"/>
    <mergeCell ref="B37:C37"/>
    <mergeCell ref="B38:C38"/>
    <mergeCell ref="A35:A36"/>
    <mergeCell ref="B75:C75"/>
    <mergeCell ref="D75:F75"/>
    <mergeCell ref="B57:C57"/>
    <mergeCell ref="B58:C58"/>
    <mergeCell ref="A63:M63"/>
    <mergeCell ref="A64:M64"/>
    <mergeCell ref="B65:C65"/>
    <mergeCell ref="B67:C67"/>
    <mergeCell ref="B68:C68"/>
    <mergeCell ref="M65:M70"/>
    <mergeCell ref="A50:M50"/>
    <mergeCell ref="B49:C49"/>
    <mergeCell ref="A48:M48"/>
    <mergeCell ref="M57:M58"/>
    <mergeCell ref="A59:M59"/>
    <mergeCell ref="B60:C60"/>
    <mergeCell ref="B74:C74"/>
    <mergeCell ref="B69:C69"/>
    <mergeCell ref="A71:M71"/>
    <mergeCell ref="B72:C72"/>
    <mergeCell ref="A55:M55"/>
    <mergeCell ref="B54:C54"/>
    <mergeCell ref="B73:C73"/>
    <mergeCell ref="A97:C98"/>
    <mergeCell ref="D97:F97"/>
    <mergeCell ref="D98:F98"/>
    <mergeCell ref="D96:F96"/>
    <mergeCell ref="A95:C96"/>
    <mergeCell ref="D86:F86"/>
    <mergeCell ref="A85:C86"/>
    <mergeCell ref="D84:F84"/>
    <mergeCell ref="A83:C84"/>
    <mergeCell ref="D93:F93"/>
    <mergeCell ref="D95:F95"/>
    <mergeCell ref="D94:F94"/>
    <mergeCell ref="A93:C94"/>
    <mergeCell ref="D90:F90"/>
    <mergeCell ref="A89:C90"/>
    <mergeCell ref="D92:F92"/>
    <mergeCell ref="A91:C92"/>
    <mergeCell ref="D91:F91"/>
    <mergeCell ref="D87:F87"/>
    <mergeCell ref="D89:F89"/>
    <mergeCell ref="D88:F88"/>
    <mergeCell ref="D83:F83"/>
    <mergeCell ref="D85:F85"/>
    <mergeCell ref="A87:C88"/>
    <mergeCell ref="A82:M82"/>
    <mergeCell ref="A39:M39"/>
    <mergeCell ref="A40:M40"/>
    <mergeCell ref="B51:C51"/>
    <mergeCell ref="A52:M52"/>
    <mergeCell ref="B53:C53"/>
    <mergeCell ref="M53:M54"/>
    <mergeCell ref="A56:M56"/>
    <mergeCell ref="A79:M79"/>
    <mergeCell ref="B66:C66"/>
    <mergeCell ref="A61:M61"/>
    <mergeCell ref="B62:C62"/>
    <mergeCell ref="B47:C47"/>
    <mergeCell ref="M45:M47"/>
    <mergeCell ref="A44:M44"/>
    <mergeCell ref="M41:M43"/>
    <mergeCell ref="A76:A77"/>
    <mergeCell ref="B76:C77"/>
    <mergeCell ref="D76:F76"/>
    <mergeCell ref="D77:F77"/>
    <mergeCell ref="A80:M80"/>
    <mergeCell ref="M72:M74"/>
    <mergeCell ref="B70:C70"/>
    <mergeCell ref="B41:C41"/>
  </mergeCells>
  <pageMargins left="0.25" right="0.25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2026-06-03T05:36:44Z</dcterms:modified>
</cp:coreProperties>
</file>